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<sst xmlns="http://schemas.openxmlformats.org/spreadsheetml/2006/main" count="218" uniqueCount="108">
  <si>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</si>
  <si>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</si>
  <si>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</si>
  <si>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</si>
  <si>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</si>
  <si>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</si>
  <si>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</si>
  <si>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</si>
  <si>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</si>
  <si>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</si>
  <si>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</si>
  <si>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</si>
  <si>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</si>
  <si>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</si>
  <si>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</si>
  <si>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</si>
  <si>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</si>
  <si>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</si>
  <si>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</si>
  <si>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</si>
  <si>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</si>
  <si>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</si>
  <si>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</si>
  <si>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</si>
  <si>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</si>
  <si>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</si>
  <si>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</si>
  <si>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</si>
  <si>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</si>
  <si>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</si>
  <si>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</si>
  <si>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</si>
  <si>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</si>
  <si>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</si>
  <si>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</si>
  <si>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</si>
  <si>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</si>
  <si>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</si>
  <si>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</si>
  <si>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</si>
  <si>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</si>
  <si>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</si>
  <si>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</si>
  <si>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</si>
  <si>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</si>
  <si>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</si>
  <si>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</si>
  <si>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</si>
  <si>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</si>
  <si>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</si>
  <si>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</si>
  <si>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</si>
  <si>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</si>
  <si>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</si>
  <si>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</si>
  <si>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</si>
  <si>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</si>
  <si>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</si>
  <si>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</si>
  <si>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</si>
  <si>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</si>
  <si>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</si>
  <si>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</si>
  <si>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</si>
  <si>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</si>
  <si>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</si>
  <si>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</si>
  <si>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</si>
  <si>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</si>
  <si>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</si>
  <si>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</si>
  <si>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</si>
  <si>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</si>
  <si>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</si>
  <si>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</si>
  <si>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</si>
  <si>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</si>
  <si>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</si>
  <si>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</si>
  <si>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</si>
  <si>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</si>
  <si>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</si>
  <si>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</si>
  <si>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</si>
  <si>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</si>
  <si>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</si>
  <si>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</si>
  <si>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</si>
  <si>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</si>
  <si>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</si>
  <si>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</si>
  <si>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</si>
  <si>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</si>
  <si>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小清水町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</si>
  <si>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</si>
  <si>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</si>
  <si>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</si>
  <si>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</si>
  <si>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</si>
  <si>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</si>
  <si>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</si>
  <si>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</si>
  <si>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</si>
  <si>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</si>
  <si>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</si>
  <si>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①収益的収支比率については、類似団体の平均よりはやや上回っているものの単年度の収支においては赤字となっており経営改善に向けた取組が必要である
④企業債残高対給水収益比率については、平成２３年度からの新規地区の整備が完了したが、今後老朽化した施設の更新が予定されており上昇となる見込みである
⑤料金回収率は類似団体の平均よりは上回っているものの給水収益以外の収入でも賄われている状況であり適正な料金体系の検討が必要である
⑥給水原価については、類似団体の平均より下回っており効率的な給水となっている
⑦施設利用率は、営農用水の利用減などにより類似団体の平均を下回っている
⑧有収率は類似団体の平均よりは上回ってはいるが、近年は減少傾向にあり、原因究明が必要となっている</t>
    <rPh sb="1" eb="4">
      <t>シュウエキテキ</t>
    </rPh>
    <rPh sb="4" eb="6">
      <t>シュウシ</t>
    </rPh>
    <rPh sb="6" eb="8">
      <t>ヒリツ</t>
    </rPh>
    <rPh sb="14" eb="16">
      <t>ルイジ</t>
    </rPh>
    <rPh sb="16" eb="18">
      <t>ダンタイ</t>
    </rPh>
    <rPh sb="19" eb="21">
      <t>ヘイキン</t>
    </rPh>
    <rPh sb="26" eb="28">
      <t>ウワマワ</t>
    </rPh>
    <rPh sb="35" eb="38">
      <t>タンネンド</t>
    </rPh>
    <rPh sb="39" eb="41">
      <t>シュウシ</t>
    </rPh>
    <rPh sb="46" eb="48">
      <t>アカジ</t>
    </rPh>
    <rPh sb="54" eb="56">
      <t>ケイエイ</t>
    </rPh>
    <rPh sb="56" eb="58">
      <t>カイゼン</t>
    </rPh>
    <rPh sb="59" eb="60">
      <t>ム</t>
    </rPh>
    <rPh sb="62" eb="64">
      <t>トリクミ</t>
    </rPh>
    <rPh sb="65" eb="67">
      <t>ヒツヨウ</t>
    </rPh>
    <rPh sb="72" eb="75">
      <t>キギョウサイ</t>
    </rPh>
    <rPh sb="75" eb="77">
      <t>ザンダカ</t>
    </rPh>
    <rPh sb="77" eb="78">
      <t>タイ</t>
    </rPh>
    <rPh sb="78" eb="80">
      <t>キュウスイ</t>
    </rPh>
    <rPh sb="80" eb="82">
      <t>シュウエキ</t>
    </rPh>
    <rPh sb="82" eb="84">
      <t>ヒリツ</t>
    </rPh>
    <rPh sb="90" eb="92">
      <t>ヘイセイ</t>
    </rPh>
    <rPh sb="94" eb="96">
      <t>ネンド</t>
    </rPh>
    <rPh sb="99" eb="101">
      <t>シンキ</t>
    </rPh>
    <rPh sb="101" eb="103">
      <t>チク</t>
    </rPh>
    <rPh sb="104" eb="106">
      <t>セイビ</t>
    </rPh>
    <rPh sb="107" eb="109">
      <t>カンリョウ</t>
    </rPh>
    <rPh sb="113" eb="115">
      <t>コンゴ</t>
    </rPh>
    <rPh sb="115" eb="118">
      <t>ロウキュウカ</t>
    </rPh>
    <rPh sb="120" eb="122">
      <t>シセツ</t>
    </rPh>
    <rPh sb="123" eb="125">
      <t>コウシン</t>
    </rPh>
    <rPh sb="126" eb="128">
      <t>ヨテイ</t>
    </rPh>
    <rPh sb="133" eb="135">
      <t>ジョウショウ</t>
    </rPh>
    <rPh sb="138" eb="140">
      <t>ミコ</t>
    </rPh>
    <rPh sb="146" eb="148">
      <t>リョウキン</t>
    </rPh>
    <rPh sb="148" eb="151">
      <t>カイシュウリツ</t>
    </rPh>
    <rPh sb="171" eb="173">
      <t>キュウスイ</t>
    </rPh>
    <rPh sb="173" eb="175">
      <t>シュウエキ</t>
    </rPh>
    <rPh sb="175" eb="177">
      <t>イガイ</t>
    </rPh>
    <rPh sb="178" eb="180">
      <t>シュウニュウ</t>
    </rPh>
    <rPh sb="182" eb="183">
      <t>マカナ</t>
    </rPh>
    <rPh sb="188" eb="190">
      <t>ジョウキョウ</t>
    </rPh>
    <rPh sb="193" eb="195">
      <t>テキセイ</t>
    </rPh>
    <rPh sb="196" eb="198">
      <t>リョウキン</t>
    </rPh>
    <rPh sb="198" eb="200">
      <t>タイケイ</t>
    </rPh>
    <rPh sb="201" eb="203">
      <t>ケントウ</t>
    </rPh>
    <rPh sb="204" eb="206">
      <t>ヒツヨウ</t>
    </rPh>
    <rPh sb="211" eb="213">
      <t>キュウスイ</t>
    </rPh>
    <rPh sb="213" eb="215">
      <t>ゲンカ</t>
    </rPh>
    <rPh sb="221" eb="223">
      <t>ルイジ</t>
    </rPh>
    <rPh sb="223" eb="225">
      <t>ダンタイ</t>
    </rPh>
    <rPh sb="226" eb="228">
      <t>ヘイキン</t>
    </rPh>
    <rPh sb="230" eb="232">
      <t>シタマワ</t>
    </rPh>
    <rPh sb="236" eb="239">
      <t>コウリツテキ</t>
    </rPh>
    <rPh sb="240" eb="242">
      <t>キュウスイ</t>
    </rPh>
    <rPh sb="250" eb="252">
      <t>シセツ</t>
    </rPh>
    <rPh sb="252" eb="255">
      <t>リヨウリツ</t>
    </rPh>
    <rPh sb="257" eb="259">
      <t>エイノウ</t>
    </rPh>
    <rPh sb="259" eb="261">
      <t>ヨウスイ</t>
    </rPh>
    <rPh sb="262" eb="265">
      <t>リヨウゲン</t>
    </rPh>
    <rPh sb="270" eb="272">
      <t>ルイジ</t>
    </rPh>
    <rPh sb="272" eb="274">
      <t>ダンタイ</t>
    </rPh>
    <rPh sb="275" eb="277">
      <t>ヘイキン</t>
    </rPh>
    <rPh sb="278" eb="280">
      <t>シタマワ</t>
    </rPh>
    <rPh sb="288" eb="289">
      <t>リツ</t>
    </rPh>
    <rPh sb="309" eb="311">
      <t>キンネン</t>
    </rPh>
    <rPh sb="312" eb="314">
      <t>ゲンショウ</t>
    </rPh>
    <rPh sb="314" eb="316">
      <t>ケイコウ</t>
    </rPh>
    <rPh sb="320" eb="322">
      <t>ゲンイン</t>
    </rPh>
    <rPh sb="322" eb="324">
      <t>キュウメイ</t>
    </rPh>
    <rPh sb="325" eb="327">
      <t>ヒツヨウ</t>
    </rPh>
    <phoneticPr fontId="4"/>
  </si>
  <si>
    <t xml:space="preserve">給水収益のみでは賄えておらず、また施設の利用率も低い状況にある。
現在実施中(H27～H28)の資産評価も参考にしながら、将来見通しを立て、経営戦略を策定し適正な施設の更新と料金体系を図ることが必要である
</t>
    <rPh sb="0" eb="2">
      <t>キュウスイ</t>
    </rPh>
    <rPh sb="2" eb="4">
      <t>シュウエキ</t>
    </rPh>
    <rPh sb="8" eb="9">
      <t>マカナ</t>
    </rPh>
    <rPh sb="17" eb="19">
      <t>シセツ</t>
    </rPh>
    <rPh sb="20" eb="23">
      <t>リヨウリツ</t>
    </rPh>
    <rPh sb="24" eb="25">
      <t>ヒク</t>
    </rPh>
    <rPh sb="26" eb="28">
      <t>ジョウキョウ</t>
    </rPh>
    <rPh sb="33" eb="35">
      <t>ゲンザイ</t>
    </rPh>
    <rPh sb="35" eb="38">
      <t>ジッシチュウ</t>
    </rPh>
    <rPh sb="50" eb="52">
      <t>ヒョウカ</t>
    </rPh>
    <rPh sb="53" eb="55">
      <t>サンコウ</t>
    </rPh>
    <rPh sb="61" eb="63">
      <t>ショウライ</t>
    </rPh>
    <rPh sb="63" eb="65">
      <t>ミトオ</t>
    </rPh>
    <rPh sb="67" eb="68">
      <t>タ</t>
    </rPh>
    <rPh sb="70" eb="72">
      <t>ケイエイ</t>
    </rPh>
    <rPh sb="72" eb="74">
      <t>センリャク</t>
    </rPh>
    <rPh sb="75" eb="77">
      <t>サクテイ</t>
    </rPh>
    <rPh sb="78" eb="80">
      <t>テキセイ</t>
    </rPh>
    <rPh sb="81" eb="83">
      <t>シセツ</t>
    </rPh>
    <rPh sb="84" eb="86">
      <t>コウシン</t>
    </rPh>
    <rPh sb="87" eb="89">
      <t>リョウキン</t>
    </rPh>
    <rPh sb="89" eb="91">
      <t>タイケイ</t>
    </rPh>
    <rPh sb="92" eb="93">
      <t>ハカ</t>
    </rPh>
    <rPh sb="97" eb="99">
      <t>ヒツヨウ</t>
    </rPh>
    <phoneticPr fontId="4"/>
  </si>
  <si>
    <t>老朽化の状況については、近年管路の更新は実施していない状況にある。
今後、浄水場設備、配水池の更新は計画されているが、管路の更新は現在実施中(H27～H28)の資産評価後に、検討を予定している</t>
    <rPh sb="0" eb="3">
      <t>ロウキュウカ</t>
    </rPh>
    <rPh sb="4" eb="6">
      <t>ジョウキョウ</t>
    </rPh>
    <rPh sb="12" eb="14">
      <t>キンネン</t>
    </rPh>
    <rPh sb="14" eb="16">
      <t>カンロ</t>
    </rPh>
    <rPh sb="17" eb="19">
      <t>コウシン</t>
    </rPh>
    <rPh sb="20" eb="22">
      <t>ジッシ</t>
    </rPh>
    <rPh sb="27" eb="29">
      <t>ジョウキョウ</t>
    </rPh>
    <rPh sb="34" eb="36">
      <t>コンゴ</t>
    </rPh>
    <rPh sb="37" eb="40">
      <t>ジョウスイジョウ</t>
    </rPh>
    <rPh sb="40" eb="42">
      <t>セツビ</t>
    </rPh>
    <rPh sb="43" eb="46">
      <t>ハイスイチ</t>
    </rPh>
    <rPh sb="47" eb="49">
      <t>コウシン</t>
    </rPh>
    <rPh sb="50" eb="52">
      <t>ケイカク</t>
    </rPh>
    <rPh sb="59" eb="61">
      <t>カンロ</t>
    </rPh>
    <rPh sb="62" eb="64">
      <t>コウシン</t>
    </rPh>
    <rPh sb="65" eb="67">
      <t>ゲンザイ</t>
    </rPh>
    <rPh sb="67" eb="70">
      <t>ジッシチュウ</t>
    </rPh>
    <rPh sb="80" eb="82">
      <t>シサン</t>
    </rPh>
    <rPh sb="82" eb="84">
      <t>ヒョウカ</t>
    </rPh>
    <rPh sb="84" eb="85">
      <t>ゴ</t>
    </rPh>
    <rPh sb="87" eb="89">
      <t>ケントウ</t>
    </rPh>
    <rPh sb="90" eb="9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</si>
</sst>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74432"/>
        <c:axId val="303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29874432"/>
        <c:axId val="30351744"/>
      </c:lineChart>
      <c:dateAx>
        <c:axId val="29874432"/>
        <c:scaling>
          <c:orientation val="minMax"/>
        </c:scaling>
        <c:delete val="1"/>
        <c:axPos val="b"/>
        <c:numFmt formatCode="ge" sourceLinked="1"/>
        <c:majorTickMark val="none"/>
        <c:minorTickMark val="none"/>
        <c:tickLblPos val="none"/>
        <c:crossAx val="30351744"/>
        <c:crosses val="autoZero"/>
        <c:auto val="1"/>
        <c:lblOffset val="100"/>
        <c:baseTimeUnit val="years"/>
      </c:dateAx>
      <c:valAx>
        <c:axId val="303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42.45</c:v>
                </c:pt>
                <c:pt idx="1">
                  <c:v>40.950000000000003</c:v>
                </c:pt>
                <c:pt idx="2">
                  <c:v>43.76</c:v>
                </c:pt>
                <c:pt idx="3">
                  <c:v>45.4</c:v>
                </c:pt>
                <c:pt idx="4">
                  <c:v>48.04</c:v>
                </c:pt>
              </c:numCache>
            </c:numRef>
          </c:val>
        </c:ser>
        <c:dLbls>
          <c:showLegendKey val="0"/>
          <c:showVal val="0"/>
          <c:showCatName val="0"/>
          <c:showSerName val="0"/>
          <c:showPercent val="0"/>
          <c:showBubbleSize val="0"/>
        </c:dLbls>
        <c:gapWidth val="150"/>
        <c:axId val="30743168"/>
        <c:axId val="307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30743168"/>
        <c:axId val="30765824"/>
      </c:lineChart>
      <c:dateAx>
        <c:axId val="30743168"/>
        <c:scaling>
          <c:orientation val="minMax"/>
        </c:scaling>
        <c:delete val="1"/>
        <c:axPos val="b"/>
        <c:numFmt formatCode="ge" sourceLinked="1"/>
        <c:majorTickMark val="none"/>
        <c:minorTickMark val="none"/>
        <c:tickLblPos val="none"/>
        <c:crossAx val="30765824"/>
        <c:crosses val="autoZero"/>
        <c:auto val="1"/>
        <c:lblOffset val="100"/>
        <c:baseTimeUnit val="years"/>
      </c:dateAx>
      <c:valAx>
        <c:axId val="307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89.06</c:v>
                </c:pt>
                <c:pt idx="1">
                  <c:v>91.47</c:v>
                </c:pt>
                <c:pt idx="2">
                  <c:v>85.5</c:v>
                </c:pt>
                <c:pt idx="3">
                  <c:v>81.61</c:v>
                </c:pt>
                <c:pt idx="4">
                  <c:v>76.25</c:v>
                </c:pt>
              </c:numCache>
            </c:numRef>
          </c:val>
        </c:ser>
        <c:dLbls>
          <c:showLegendKey val="0"/>
          <c:showVal val="0"/>
          <c:showCatName val="0"/>
          <c:showSerName val="0"/>
          <c:showPercent val="0"/>
          <c:showBubbleSize val="0"/>
        </c:dLbls>
        <c:gapWidth val="150"/>
        <c:axId val="30796032"/>
        <c:axId val="307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30796032"/>
        <c:axId val="30798208"/>
      </c:lineChart>
      <c:dateAx>
        <c:axId val="30796032"/>
        <c:scaling>
          <c:orientation val="minMax"/>
        </c:scaling>
        <c:delete val="1"/>
        <c:axPos val="b"/>
        <c:numFmt formatCode="ge" sourceLinked="1"/>
        <c:majorTickMark val="none"/>
        <c:minorTickMark val="none"/>
        <c:tickLblPos val="none"/>
        <c:crossAx val="30798208"/>
        <c:crosses val="autoZero"/>
        <c:auto val="1"/>
        <c:lblOffset val="100"/>
        <c:baseTimeUnit val="years"/>
      </c:dateAx>
      <c:valAx>
        <c:axId val="307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79.94</c:v>
                </c:pt>
                <c:pt idx="1">
                  <c:v>85.12</c:v>
                </c:pt>
                <c:pt idx="2">
                  <c:v>92.59</c:v>
                </c:pt>
                <c:pt idx="3">
                  <c:v>80.91</c:v>
                </c:pt>
                <c:pt idx="4">
                  <c:v>77</c:v>
                </c:pt>
              </c:numCache>
            </c:numRef>
          </c:val>
        </c:ser>
        <c:dLbls>
          <c:showLegendKey val="0"/>
          <c:showVal val="0"/>
          <c:showCatName val="0"/>
          <c:showSerName val="0"/>
          <c:showPercent val="0"/>
          <c:showBubbleSize val="0"/>
        </c:dLbls>
        <c:gapWidth val="150"/>
        <c:axId val="30377856"/>
        <c:axId val="303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30377856"/>
        <c:axId val="30388224"/>
      </c:lineChart>
      <c:dateAx>
        <c:axId val="30377856"/>
        <c:scaling>
          <c:orientation val="minMax"/>
        </c:scaling>
        <c:delete val="1"/>
        <c:axPos val="b"/>
        <c:numFmt formatCode="ge" sourceLinked="1"/>
        <c:majorTickMark val="none"/>
        <c:minorTickMark val="none"/>
        <c:tickLblPos val="none"/>
        <c:crossAx val="30388224"/>
        <c:crosses val="autoZero"/>
        <c:auto val="1"/>
        <c:lblOffset val="100"/>
        <c:baseTimeUnit val="years"/>
      </c:dateAx>
      <c:valAx>
        <c:axId val="303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75776"/>
        <c:axId val="304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75776"/>
        <c:axId val="30477696"/>
      </c:lineChart>
      <c:dateAx>
        <c:axId val="30475776"/>
        <c:scaling>
          <c:orientation val="minMax"/>
        </c:scaling>
        <c:delete val="1"/>
        <c:axPos val="b"/>
        <c:numFmt formatCode="ge" sourceLinked="1"/>
        <c:majorTickMark val="none"/>
        <c:minorTickMark val="none"/>
        <c:tickLblPos val="none"/>
        <c:crossAx val="30477696"/>
        <c:crosses val="autoZero"/>
        <c:auto val="1"/>
        <c:lblOffset val="100"/>
        <c:baseTimeUnit val="years"/>
      </c:dateAx>
      <c:valAx>
        <c:axId val="304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32736"/>
        <c:axId val="305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32736"/>
        <c:axId val="30534656"/>
      </c:lineChart>
      <c:dateAx>
        <c:axId val="30532736"/>
        <c:scaling>
          <c:orientation val="minMax"/>
        </c:scaling>
        <c:delete val="1"/>
        <c:axPos val="b"/>
        <c:numFmt formatCode="ge" sourceLinked="1"/>
        <c:majorTickMark val="none"/>
        <c:minorTickMark val="none"/>
        <c:tickLblPos val="none"/>
        <c:crossAx val="30534656"/>
        <c:crosses val="autoZero"/>
        <c:auto val="1"/>
        <c:lblOffset val="100"/>
        <c:baseTimeUnit val="years"/>
      </c:dateAx>
      <c:valAx>
        <c:axId val="305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69600"/>
        <c:axId val="3057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69600"/>
        <c:axId val="30571520"/>
      </c:lineChart>
      <c:dateAx>
        <c:axId val="30569600"/>
        <c:scaling>
          <c:orientation val="minMax"/>
        </c:scaling>
        <c:delete val="1"/>
        <c:axPos val="b"/>
        <c:numFmt formatCode="ge" sourceLinked="1"/>
        <c:majorTickMark val="none"/>
        <c:minorTickMark val="none"/>
        <c:tickLblPos val="none"/>
        <c:crossAx val="30571520"/>
        <c:crosses val="autoZero"/>
        <c:auto val="1"/>
        <c:lblOffset val="100"/>
        <c:baseTimeUnit val="years"/>
      </c:dateAx>
      <c:valAx>
        <c:axId val="3057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74240"/>
        <c:axId val="308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74240"/>
        <c:axId val="30880512"/>
      </c:lineChart>
      <c:dateAx>
        <c:axId val="30874240"/>
        <c:scaling>
          <c:orientation val="minMax"/>
        </c:scaling>
        <c:delete val="1"/>
        <c:axPos val="b"/>
        <c:numFmt formatCode="ge" sourceLinked="1"/>
        <c:majorTickMark val="none"/>
        <c:minorTickMark val="none"/>
        <c:tickLblPos val="none"/>
        <c:crossAx val="30880512"/>
        <c:crosses val="autoZero"/>
        <c:auto val="1"/>
        <c:lblOffset val="100"/>
        <c:baseTimeUnit val="years"/>
      </c:dateAx>
      <c:valAx>
        <c:axId val="308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730.5</c:v>
                </c:pt>
                <c:pt idx="1">
                  <c:v>777.81</c:v>
                </c:pt>
                <c:pt idx="2">
                  <c:v>804.62</c:v>
                </c:pt>
                <c:pt idx="3">
                  <c:v>876.69</c:v>
                </c:pt>
                <c:pt idx="4">
                  <c:v>838.15</c:v>
                </c:pt>
              </c:numCache>
            </c:numRef>
          </c:val>
        </c:ser>
        <c:dLbls>
          <c:showLegendKey val="0"/>
          <c:showVal val="0"/>
          <c:showCatName val="0"/>
          <c:showSerName val="0"/>
          <c:showPercent val="0"/>
          <c:showBubbleSize val="0"/>
        </c:dLbls>
        <c:gapWidth val="150"/>
        <c:axId val="30890240"/>
        <c:axId val="309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30890240"/>
        <c:axId val="30912896"/>
      </c:lineChart>
      <c:dateAx>
        <c:axId val="30890240"/>
        <c:scaling>
          <c:orientation val="minMax"/>
        </c:scaling>
        <c:delete val="1"/>
        <c:axPos val="b"/>
        <c:numFmt formatCode="ge" sourceLinked="1"/>
        <c:majorTickMark val="none"/>
        <c:minorTickMark val="none"/>
        <c:tickLblPos val="none"/>
        <c:crossAx val="30912896"/>
        <c:crosses val="autoZero"/>
        <c:auto val="1"/>
        <c:lblOffset val="100"/>
        <c:baseTimeUnit val="years"/>
      </c:dateAx>
      <c:valAx>
        <c:axId val="309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71.77</c:v>
                </c:pt>
                <c:pt idx="1">
                  <c:v>76.41</c:v>
                </c:pt>
                <c:pt idx="2">
                  <c:v>77.83</c:v>
                </c:pt>
                <c:pt idx="3">
                  <c:v>57.2</c:v>
                </c:pt>
                <c:pt idx="4">
                  <c:v>67.28</c:v>
                </c:pt>
              </c:numCache>
            </c:numRef>
          </c:val>
        </c:ser>
        <c:dLbls>
          <c:showLegendKey val="0"/>
          <c:showVal val="0"/>
          <c:showCatName val="0"/>
          <c:showSerName val="0"/>
          <c:showPercent val="0"/>
          <c:showBubbleSize val="0"/>
        </c:dLbls>
        <c:gapWidth val="150"/>
        <c:axId val="30697344"/>
        <c:axId val="30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30697344"/>
        <c:axId val="30703616"/>
      </c:lineChart>
      <c:dateAx>
        <c:axId val="30697344"/>
        <c:scaling>
          <c:orientation val="minMax"/>
        </c:scaling>
        <c:delete val="1"/>
        <c:axPos val="b"/>
        <c:numFmt formatCode="ge" sourceLinked="1"/>
        <c:majorTickMark val="none"/>
        <c:minorTickMark val="none"/>
        <c:tickLblPos val="none"/>
        <c:crossAx val="30703616"/>
        <c:crosses val="autoZero"/>
        <c:auto val="1"/>
        <c:lblOffset val="100"/>
        <c:baseTimeUnit val="years"/>
      </c:dateAx>
      <c:valAx>
        <c:axId val="307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225.2</c:v>
                </c:pt>
                <c:pt idx="1">
                  <c:v>213.31</c:v>
                </c:pt>
                <c:pt idx="2">
                  <c:v>209.15</c:v>
                </c:pt>
                <c:pt idx="3">
                  <c:v>284.14</c:v>
                </c:pt>
                <c:pt idx="4">
                  <c:v>242.74</c:v>
                </c:pt>
              </c:numCache>
            </c:numRef>
          </c:val>
        </c:ser>
        <c:dLbls>
          <c:showLegendKey val="0"/>
          <c:showVal val="0"/>
          <c:showCatName val="0"/>
          <c:showSerName val="0"/>
          <c:showPercent val="0"/>
          <c:showBubbleSize val="0"/>
        </c:dLbls>
        <c:gapWidth val="150"/>
        <c:axId val="30721152"/>
        <c:axId val="307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30721152"/>
        <c:axId val="30723072"/>
      </c:lineChart>
      <c:dateAx>
        <c:axId val="30721152"/>
        <c:scaling>
          <c:orientation val="minMax"/>
        </c:scaling>
        <c:delete val="1"/>
        <c:axPos val="b"/>
        <c:numFmt formatCode="ge" sourceLinked="1"/>
        <c:majorTickMark val="none"/>
        <c:minorTickMark val="none"/>
        <c:tickLblPos val="none"/>
        <c:crossAx val="30723072"/>
        <c:crosses val="autoZero"/>
        <c:auto val="1"/>
        <c:lblOffset val="100"/>
        <c:baseTimeUnit val="years"/>
      </c:dateAx>
      <c:valAx>
        <c:axId val="307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L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小清水町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5142</v>
      </c>
      <c r="AJ8" s="55"/>
      <c r="AK8" s="55"/>
      <c r="AL8" s="55"/>
      <c r="AM8" s="55"/>
      <c r="AN8" s="55"/>
      <c r="AO8" s="55"/>
      <c r="AP8" s="56"/>
      <c r="AQ8" s="46">
        <f>データ!R6</f>
        <v>286.89</v>
      </c>
      <c r="AR8" s="46"/>
      <c r="AS8" s="46"/>
      <c r="AT8" s="46"/>
      <c r="AU8" s="46"/>
      <c r="AV8" s="46"/>
      <c r="AW8" s="46"/>
      <c r="AX8" s="46"/>
      <c r="AY8" s="46">
        <f>データ!S6</f>
        <v>17.920000000000002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94.09</v>
      </c>
      <c r="S10" s="46"/>
      <c r="T10" s="46"/>
      <c r="U10" s="46"/>
      <c r="V10" s="46"/>
      <c r="W10" s="46"/>
      <c r="X10" s="46"/>
      <c r="Y10" s="46"/>
      <c r="Z10" s="80">
        <f>データ!P6</f>
        <v>3050</v>
      </c>
      <c r="AA10" s="80"/>
      <c r="AB10" s="80"/>
      <c r="AC10" s="80"/>
      <c r="AD10" s="80"/>
      <c r="AE10" s="80"/>
      <c r="AF10" s="80"/>
      <c r="AG10" s="80"/>
      <c r="AH10" s="2"/>
      <c r="AI10" s="80">
        <f>データ!T6</f>
        <v>4810</v>
      </c>
      <c r="AJ10" s="80"/>
      <c r="AK10" s="80"/>
      <c r="AL10" s="80"/>
      <c r="AM10" s="80"/>
      <c r="AN10" s="80"/>
      <c r="AO10" s="80"/>
      <c r="AP10" s="80"/>
      <c r="AQ10" s="46">
        <f>データ!U6</f>
        <v>146.5</v>
      </c>
      <c r="AR10" s="46"/>
      <c r="AS10" s="46"/>
      <c r="AT10" s="46"/>
      <c r="AU10" s="46"/>
      <c r="AV10" s="46"/>
      <c r="AW10" s="46"/>
      <c r="AX10" s="46"/>
      <c r="AY10" s="46">
        <f>データ!V6</f>
        <v>32.83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15474</v>
      </c>
      <c r="D6" s="31">
        <f t="shared" si="3"/>
        <v>47</v>
      </c>
      <c r="E6" s="31">
        <f t="shared" si="3"/>
        <v>1</v>
      </c>
      <c r="F6" s="31">
        <f t="shared" si="3"/>
        <v>0</v>
      </c>
      <c r="G6" s="31">
        <f t="shared" si="3"/>
        <v>0</v>
      </c>
      <c r="H6" s="31" t="str">
        <f t="shared" si="3"/>
        <v>北海道　小清水町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94.09</v>
      </c>
      <c r="P6" s="32">
        <f t="shared" si="3"/>
        <v>3050</v>
      </c>
      <c r="Q6" s="32">
        <f t="shared" si="3"/>
        <v>5142</v>
      </c>
      <c r="R6" s="32">
        <f t="shared" si="3"/>
        <v>286.89</v>
      </c>
      <c r="S6" s="32">
        <f t="shared" si="3"/>
        <v>17.920000000000002</v>
      </c>
      <c r="T6" s="32">
        <f t="shared" si="3"/>
        <v>4810</v>
      </c>
      <c r="U6" s="32">
        <f t="shared" si="3"/>
        <v>146.5</v>
      </c>
      <c r="V6" s="32">
        <f t="shared" si="3"/>
        <v>32.83</v>
      </c>
      <c r="W6" s="33">
        <f>IF(W7="",NA(),W7)</f>
        <v>79.94</v>
      </c>
      <c r="X6" s="33">
        <f t="shared" ref="X6:AF6" si="4">IF(X7="",NA(),X7)</f>
        <v>85.12</v>
      </c>
      <c r="Y6" s="33">
        <f t="shared" si="4"/>
        <v>92.59</v>
      </c>
      <c r="Z6" s="33">
        <f t="shared" si="4"/>
        <v>80.91</v>
      </c>
      <c r="AA6" s="33">
        <f t="shared" si="4"/>
        <v>77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730.5</v>
      </c>
      <c r="BE6" s="33">
        <f t="shared" ref="BE6:BM6" si="7">IF(BE7="",NA(),BE7)</f>
        <v>777.81</v>
      </c>
      <c r="BF6" s="33">
        <f t="shared" si="7"/>
        <v>804.62</v>
      </c>
      <c r="BG6" s="33">
        <f t="shared" si="7"/>
        <v>876.69</v>
      </c>
      <c r="BH6" s="33">
        <f t="shared" si="7"/>
        <v>838.15</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71.77</v>
      </c>
      <c r="BP6" s="33">
        <f t="shared" ref="BP6:BX6" si="8">IF(BP7="",NA(),BP7)</f>
        <v>76.41</v>
      </c>
      <c r="BQ6" s="33">
        <f t="shared" si="8"/>
        <v>77.83</v>
      </c>
      <c r="BR6" s="33">
        <f t="shared" si="8"/>
        <v>57.2</v>
      </c>
      <c r="BS6" s="33">
        <f t="shared" si="8"/>
        <v>67.28</v>
      </c>
      <c r="BT6" s="33">
        <f t="shared" si="8"/>
        <v>56.46</v>
      </c>
      <c r="BU6" s="33">
        <f t="shared" si="8"/>
        <v>19.77</v>
      </c>
      <c r="BV6" s="33">
        <f t="shared" si="8"/>
        <v>34.25</v>
      </c>
      <c r="BW6" s="33">
        <f t="shared" si="8"/>
        <v>46.48</v>
      </c>
      <c r="BX6" s="33">
        <f t="shared" si="8"/>
        <v>40.6</v>
      </c>
      <c r="BY6" s="32" t="str">
        <f>IF(BY7="","",IF(BY7="-","【-】","【"&amp;SUBSTITUTE(TEXT(BY7,"#,##0.00"),"-","△")&amp;"】"))</f>
        <v>【33.35】</v>
      </c>
      <c r="BZ6" s="33">
        <f>IF(BZ7="",NA(),BZ7)</f>
        <v>225.2</v>
      </c>
      <c r="CA6" s="33">
        <f t="shared" ref="CA6:CI6" si="9">IF(CA7="",NA(),CA7)</f>
        <v>213.31</v>
      </c>
      <c r="CB6" s="33">
        <f t="shared" si="9"/>
        <v>209.15</v>
      </c>
      <c r="CC6" s="33">
        <f t="shared" si="9"/>
        <v>284.14</v>
      </c>
      <c r="CD6" s="33">
        <f t="shared" si="9"/>
        <v>242.74</v>
      </c>
      <c r="CE6" s="33">
        <f t="shared" si="9"/>
        <v>306.49</v>
      </c>
      <c r="CF6" s="33">
        <f t="shared" si="9"/>
        <v>878.73</v>
      </c>
      <c r="CG6" s="33">
        <f t="shared" si="9"/>
        <v>501.18</v>
      </c>
      <c r="CH6" s="33">
        <f t="shared" si="9"/>
        <v>376.61</v>
      </c>
      <c r="CI6" s="33">
        <f t="shared" si="9"/>
        <v>440.03</v>
      </c>
      <c r="CJ6" s="32" t="str">
        <f>IF(CJ7="","",IF(CJ7="-","【-】","【"&amp;SUBSTITUTE(TEXT(CJ7,"#,##0.00"),"-","△")&amp;"】"))</f>
        <v>【524.69】</v>
      </c>
      <c r="CK6" s="33">
        <f>IF(CK7="",NA(),CK7)</f>
        <v>42.45</v>
      </c>
      <c r="CL6" s="33">
        <f t="shared" ref="CL6:CT6" si="10">IF(CL7="",NA(),CL7)</f>
        <v>40.950000000000003</v>
      </c>
      <c r="CM6" s="33">
        <f t="shared" si="10"/>
        <v>43.76</v>
      </c>
      <c r="CN6" s="33">
        <f t="shared" si="10"/>
        <v>45.4</v>
      </c>
      <c r="CO6" s="33">
        <f t="shared" si="10"/>
        <v>48.04</v>
      </c>
      <c r="CP6" s="33">
        <f t="shared" si="10"/>
        <v>58.25</v>
      </c>
      <c r="CQ6" s="33">
        <f t="shared" si="10"/>
        <v>57.17</v>
      </c>
      <c r="CR6" s="33">
        <f t="shared" si="10"/>
        <v>57.55</v>
      </c>
      <c r="CS6" s="33">
        <f t="shared" si="10"/>
        <v>57.43</v>
      </c>
      <c r="CT6" s="33">
        <f t="shared" si="10"/>
        <v>57.29</v>
      </c>
      <c r="CU6" s="32" t="str">
        <f>IF(CU7="","",IF(CU7="-","【-】","【"&amp;SUBSTITUTE(TEXT(CU7,"#,##0.00"),"-","△")&amp;"】"))</f>
        <v>【57.58】</v>
      </c>
      <c r="CV6" s="33">
        <f>IF(CV7="",NA(),CV7)</f>
        <v>89.06</v>
      </c>
      <c r="CW6" s="33">
        <f t="shared" ref="CW6:DE6" si="11">IF(CW7="",NA(),CW7)</f>
        <v>91.47</v>
      </c>
      <c r="CX6" s="33">
        <f t="shared" si="11"/>
        <v>85.5</v>
      </c>
      <c r="CY6" s="33">
        <f t="shared" si="11"/>
        <v>81.61</v>
      </c>
      <c r="CZ6" s="33">
        <f t="shared" si="11"/>
        <v>76.25</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15474</v>
      </c>
      <c r="D7" s="35">
        <v>47</v>
      </c>
      <c r="E7" s="35">
        <v>1</v>
      </c>
      <c r="F7" s="35">
        <v>0</v>
      </c>
      <c r="G7" s="35">
        <v>0</v>
      </c>
      <c r="H7" s="35" t="s">
        <v>93</v>
      </c>
      <c r="I7" s="35" t="s">
        <v>94</v>
      </c>
      <c r="J7" s="35" t="s">
        <v>95</v>
      </c>
      <c r="K7" s="35" t="s">
        <v>96</v>
      </c>
      <c r="L7" s="35" t="s">
        <v>97</v>
      </c>
      <c r="M7" s="36" t="s">
        <v>98</v>
      </c>
      <c r="N7" s="36" t="s">
        <v>99</v>
      </c>
      <c r="O7" s="36">
        <v>94.09</v>
      </c>
      <c r="P7" s="36">
        <v>3050</v>
      </c>
      <c r="Q7" s="36">
        <v>5142</v>
      </c>
      <c r="R7" s="36">
        <v>286.89</v>
      </c>
      <c r="S7" s="36">
        <v>17.920000000000002</v>
      </c>
      <c r="T7" s="36">
        <v>4810</v>
      </c>
      <c r="U7" s="36">
        <v>146.5</v>
      </c>
      <c r="V7" s="36">
        <v>32.83</v>
      </c>
      <c r="W7" s="36">
        <v>79.94</v>
      </c>
      <c r="X7" s="36">
        <v>85.12</v>
      </c>
      <c r="Y7" s="36">
        <v>92.59</v>
      </c>
      <c r="Z7" s="36">
        <v>80.91</v>
      </c>
      <c r="AA7" s="36">
        <v>77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730.5</v>
      </c>
      <c r="BE7" s="36">
        <v>777.81</v>
      </c>
      <c r="BF7" s="36">
        <v>804.62</v>
      </c>
      <c r="BG7" s="36">
        <v>876.69</v>
      </c>
      <c r="BH7" s="36">
        <v>838.15</v>
      </c>
      <c r="BI7" s="36">
        <v>1124.6400000000001</v>
      </c>
      <c r="BJ7" s="36">
        <v>1108.26</v>
      </c>
      <c r="BK7" s="36">
        <v>1113.76</v>
      </c>
      <c r="BL7" s="36">
        <v>1125.69</v>
      </c>
      <c r="BM7" s="36">
        <v>1134.67</v>
      </c>
      <c r="BN7" s="36">
        <v>1242.9000000000001</v>
      </c>
      <c r="BO7" s="36">
        <v>71.77</v>
      </c>
      <c r="BP7" s="36">
        <v>76.41</v>
      </c>
      <c r="BQ7" s="36">
        <v>77.83</v>
      </c>
      <c r="BR7" s="36">
        <v>57.2</v>
      </c>
      <c r="BS7" s="36">
        <v>67.28</v>
      </c>
      <c r="BT7" s="36">
        <v>56.46</v>
      </c>
      <c r="BU7" s="36">
        <v>19.77</v>
      </c>
      <c r="BV7" s="36">
        <v>34.25</v>
      </c>
      <c r="BW7" s="36">
        <v>46.48</v>
      </c>
      <c r="BX7" s="36">
        <v>40.6</v>
      </c>
      <c r="BY7" s="36">
        <v>33.35</v>
      </c>
      <c r="BZ7" s="36">
        <v>225.2</v>
      </c>
      <c r="CA7" s="36">
        <v>213.31</v>
      </c>
      <c r="CB7" s="36">
        <v>209.15</v>
      </c>
      <c r="CC7" s="36">
        <v>284.14</v>
      </c>
      <c r="CD7" s="36">
        <v>242.74</v>
      </c>
      <c r="CE7" s="36">
        <v>306.49</v>
      </c>
      <c r="CF7" s="36">
        <v>878.73</v>
      </c>
      <c r="CG7" s="36">
        <v>501.18</v>
      </c>
      <c r="CH7" s="36">
        <v>376.61</v>
      </c>
      <c r="CI7" s="36">
        <v>440.03</v>
      </c>
      <c r="CJ7" s="36">
        <v>524.69000000000005</v>
      </c>
      <c r="CK7" s="36">
        <v>42.45</v>
      </c>
      <c r="CL7" s="36">
        <v>40.950000000000003</v>
      </c>
      <c r="CM7" s="36">
        <v>43.76</v>
      </c>
      <c r="CN7" s="36">
        <v>45.4</v>
      </c>
      <c r="CO7" s="36">
        <v>48.04</v>
      </c>
      <c r="CP7" s="36">
        <v>58.25</v>
      </c>
      <c r="CQ7" s="36">
        <v>57.17</v>
      </c>
      <c r="CR7" s="36">
        <v>57.55</v>
      </c>
      <c r="CS7" s="36">
        <v>57.43</v>
      </c>
      <c r="CT7" s="36">
        <v>57.29</v>
      </c>
      <c r="CU7" s="36">
        <v>57.58</v>
      </c>
      <c r="CV7" s="36">
        <v>89.06</v>
      </c>
      <c r="CW7" s="36">
        <v>91.47</v>
      </c>
      <c r="CX7" s="36">
        <v>85.5</v>
      </c>
      <c r="CY7" s="36">
        <v>81.61</v>
      </c>
      <c r="CZ7" s="36">
        <v>76.25</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dcterms:created xsi:type="dcterms:W3CDTF">2016-12-02T02:14:40Z</dcterms:created>
  <dcterms:modified xsi:type="dcterms:W3CDTF">2017-02-07T23:38:22Z</dcterms:modified>
</cp:coreProperties>
</file>