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LS-QVLDF0\share\04_上下水道係\⑧調査報告\H30年度調査\H310116 公営企業に係る経営比較分析表（平成29年度決算）の分析等\"/>
    </mc:Choice>
  </mc:AlternateContent>
  <workbookProtection workbookAlgorithmName="SHA-512" workbookHashValue="SfD2oFdo3vou6J8Jk8EWFoJbk1bfdL1uwjJddAA4MiSYYPWPj17jctQdtHQ7aconWjAaM85XSvN03g+f34OzWg==" workbookSaltValue="rD16UpCBSjLLbx4m7MatHA=="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<sst xmlns="http://schemas.openxmlformats.org/spreadsheetml/2006/main" count="240" uniqueCount="126">
  <si>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</si>
  <si>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</si>
  <si>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</si>
  <si>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</si>
  <si>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</si>
  <si>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</si>
  <si>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</si>
  <si>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</si>
  <si>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</si>
  <si>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</si>
  <si>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</si>
  <si>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</si>
  <si>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</si>
  <si>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</si>
  <si>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</si>
  <si>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</si>
  <si>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</si>
  <si>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</si>
  <si>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</si>
  <si>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</si>
  <si>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</si>
  <si>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</si>
  <si>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</si>
  <si>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</si>
  <si>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</si>
  <si>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</si>
  <si>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</si>
  <si>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</si>
  <si>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</si>
  <si>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</si>
  <si>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</si>
  <si>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</si>
  <si>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</si>
  <si>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</si>
  <si>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</si>
  <si>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</si>
  <si>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</si>
  <si>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</si>
  <si>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</si>
  <si>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</si>
  <si>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</si>
  <si>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</si>
  <si>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</si>
  <si>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</si>
  <si>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</si>
  <si>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</si>
  <si>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</si>
  <si>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</si>
  <si>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</si>
  <si>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</si>
  <si>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</si>
  <si>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</si>
  <si>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</si>
  <si>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</si>
  <si>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</si>
  <si>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</si>
  <si>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</si>
  <si>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</si>
  <si>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</si>
  <si>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</si>
  <si>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</si>
  <si>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</si>
  <si>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</si>
  <si>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</si>
  <si>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</si>
  <si>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</si>
  <si>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</si>
  <si>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</si>
  <si>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</si>
  <si>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</si>
  <si>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</si>
  <si>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</si>
  <si>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</si>
  <si>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</si>
  <si>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</si>
  <si>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</si>
  <si>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</si>
  <si>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</si>
  <si>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</si>
  <si>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</si>
  <si>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</si>
  <si>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</si>
  <si>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</si>
  <si>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</si>
  <si>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</si>
  <si>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</si>
  <si>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</si>
  <si>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</si>
  <si>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</si>
  <si>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</si>
  <si>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</si>
  <si>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</si>
  <si>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</si>
  <si>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</si>
  <si>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</si>
  <si>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</si>
  <si>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</si>
  <si>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</si>
  <si>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</si>
  <si>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</si>
  <si>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</si>
  <si>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</si>
  <si>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</si>
  <si>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</si>
  <si>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</si>
  <si>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</si>
  <si>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</si>
  <si>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</si>
  <si>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</si>
  <si>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</si>
  <si>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小清水町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</si>
  <si>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</si>
  <si>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</si>
  <si>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</si>
  <si>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</si>
  <si>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</si>
  <si>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</si>
  <si>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</si>
  <si>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</si>
  <si>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</si>
  <si>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</si>
  <si>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</si>
  <si>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</si>
  <si>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老朽化の状況については、管渠の更新は比較的新しいことから実施していない状況にある。
現在は汚水処理場の設備更新を進めているが、管渠の更新は今後策定を予定している最適整備構想を踏まえ、検討することとしている。</t>
    <rPh sb="0" eb="3">
      <t>ロウキュウカ</t>
    </rPh>
    <rPh sb="4" eb="6">
      <t>ジョウキョウ</t>
    </rPh>
    <rPh sb="12" eb="13">
      <t>カン</t>
    </rPh>
    <rPh sb="13" eb="14">
      <t>キョ</t>
    </rPh>
    <rPh sb="15" eb="17">
      <t>コウシン</t>
    </rPh>
    <rPh sb="18" eb="21">
      <t>ヒカクテキ</t>
    </rPh>
    <rPh sb="21" eb="22">
      <t>アタラ</t>
    </rPh>
    <rPh sb="28" eb="30">
      <t>ジッシ</t>
    </rPh>
    <rPh sb="35" eb="37">
      <t>ジョウキョウ</t>
    </rPh>
    <rPh sb="42" eb="44">
      <t>ゲンザイ</t>
    </rPh>
    <rPh sb="45" eb="47">
      <t>オスイ</t>
    </rPh>
    <rPh sb="47" eb="50">
      <t>ショリジョウ</t>
    </rPh>
    <rPh sb="51" eb="53">
      <t>セツビ</t>
    </rPh>
    <rPh sb="53" eb="55">
      <t>コウシン</t>
    </rPh>
    <rPh sb="56" eb="57">
      <t>スス</t>
    </rPh>
    <rPh sb="63" eb="65">
      <t>カンキョ</t>
    </rPh>
    <rPh sb="66" eb="68">
      <t>コウシン</t>
    </rPh>
    <rPh sb="69" eb="71">
      <t>コンゴ</t>
    </rPh>
    <rPh sb="71" eb="73">
      <t>サクテイ</t>
    </rPh>
    <rPh sb="74" eb="76">
      <t>ヨテイ</t>
    </rPh>
    <rPh sb="80" eb="82">
      <t>サイテキ</t>
    </rPh>
    <rPh sb="82" eb="84">
      <t>セイビ</t>
    </rPh>
    <rPh sb="84" eb="86">
      <t>コウソウ</t>
    </rPh>
    <rPh sb="87" eb="88">
      <t>フ</t>
    </rPh>
    <rPh sb="91" eb="93">
      <t>ケントウ</t>
    </rPh>
    <phoneticPr fontId="4"/>
  </si>
  <si>
    <t>使用料収入のみでは賄えておらず、経営改善に向けた取組が必要である。
H27～H28に行った資産調査結果も参考にしながら、H28年度に策定した経営戦略に基づき適正な施設の更新と料金体系を図ることが必要である。</t>
    <rPh sb="9" eb="10">
      <t>マカナ</t>
    </rPh>
    <rPh sb="16" eb="18">
      <t>ケイエイ</t>
    </rPh>
    <rPh sb="18" eb="20">
      <t>カイゼン</t>
    </rPh>
    <rPh sb="21" eb="22">
      <t>ム</t>
    </rPh>
    <rPh sb="24" eb="26">
      <t>トリクミ</t>
    </rPh>
    <rPh sb="27" eb="29">
      <t>ヒツヨウ</t>
    </rPh>
    <rPh sb="63" eb="65">
      <t>ネンド</t>
    </rPh>
    <rPh sb="66" eb="68">
      <t>サクテイ</t>
    </rPh>
    <rPh sb="75" eb="76">
      <t>モト</t>
    </rPh>
    <phoneticPr fontId="7"/>
  </si>
  <si>
    <r>
      <t xml:space="preserve">①収益的収支比率については、単年度の収支においては赤字となっており経営改善に向けた取組が必要である
④企業債残高対給水収益比率については、類似団体より低い状況にあるが、平成２７年度より実施の施設整備更新に伴い上昇傾向にある
⑤経費回収率は類似団体の平均を上回っているものの使用料以外の収入でも汚水処理費が賄われており適正な料金体系の検討が必要である
⑥汚水処理原価については、類似団体の平均より下回っており効率的な汚水処理が行えている
</t>
    </r>
    <r>
      <rPr>
        <sz val="11"/>
        <rFont val="ＭＳ ゴシック"/>
        <family val="3"/>
        <charset val="128"/>
      </rPr>
      <t>⑦施設利用率は、平成２９年度が表示されていないが６０．１６％となっており、類似団体に比べ効率的な利用となっている</t>
    </r>
    <r>
      <rPr>
        <sz val="11"/>
        <color theme="1"/>
        <rFont val="ＭＳ ゴシック"/>
        <family val="3"/>
        <charset val="128"/>
      </rPr>
      <t xml:space="preserve">
⑧水洗化率は約９７％と高い率を示している</t>
    </r>
    <rPh sb="1" eb="4">
      <t>シュウエキテキ</t>
    </rPh>
    <rPh sb="4" eb="6">
      <t>シュウシ</t>
    </rPh>
    <rPh sb="6" eb="8">
      <t>ヒリツ</t>
    </rPh>
    <rPh sb="14" eb="17">
      <t>タンネンド</t>
    </rPh>
    <rPh sb="18" eb="20">
      <t>シュウシ</t>
    </rPh>
    <rPh sb="25" eb="27">
      <t>アカジ</t>
    </rPh>
    <rPh sb="33" eb="35">
      <t>ケイエイ</t>
    </rPh>
    <rPh sb="35" eb="37">
      <t>カイゼン</t>
    </rPh>
    <rPh sb="38" eb="39">
      <t>ム</t>
    </rPh>
    <rPh sb="41" eb="43">
      <t>トリクミ</t>
    </rPh>
    <rPh sb="44" eb="46">
      <t>ヒツヨウ</t>
    </rPh>
    <rPh sb="51" eb="54">
      <t>キギョウサイ</t>
    </rPh>
    <rPh sb="54" eb="56">
      <t>ザンダカ</t>
    </rPh>
    <rPh sb="56" eb="57">
      <t>タイ</t>
    </rPh>
    <rPh sb="57" eb="59">
      <t>キュウスイ</t>
    </rPh>
    <rPh sb="59" eb="61">
      <t>シュウエキ</t>
    </rPh>
    <rPh sb="61" eb="63">
      <t>ヒリツ</t>
    </rPh>
    <rPh sb="69" eb="71">
      <t>ルイジ</t>
    </rPh>
    <rPh sb="71" eb="73">
      <t>ダンタイ</t>
    </rPh>
    <rPh sb="75" eb="76">
      <t>ヒク</t>
    </rPh>
    <rPh sb="77" eb="79">
      <t>ジョウキョウ</t>
    </rPh>
    <rPh sb="84" eb="86">
      <t>ヘイセイ</t>
    </rPh>
    <rPh sb="88" eb="90">
      <t>ネンド</t>
    </rPh>
    <rPh sb="92" eb="94">
      <t>ジッシ</t>
    </rPh>
    <rPh sb="95" eb="97">
      <t>シセツ</t>
    </rPh>
    <rPh sb="97" eb="99">
      <t>セイビ</t>
    </rPh>
    <rPh sb="99" eb="101">
      <t>コウシン</t>
    </rPh>
    <rPh sb="102" eb="103">
      <t>トモナ</t>
    </rPh>
    <rPh sb="106" eb="108">
      <t>ケイコウ</t>
    </rPh>
    <rPh sb="113" eb="115">
      <t>ケイヒ</t>
    </rPh>
    <rPh sb="115" eb="118">
      <t>カイシュウリツ</t>
    </rPh>
    <rPh sb="139" eb="141">
      <t>イガイ</t>
    </rPh>
    <rPh sb="142" eb="144">
      <t>シュウニュウ</t>
    </rPh>
    <rPh sb="146" eb="148">
      <t>オスイ</t>
    </rPh>
    <rPh sb="148" eb="150">
      <t>ショリ</t>
    </rPh>
    <rPh sb="150" eb="151">
      <t>ヒ</t>
    </rPh>
    <rPh sb="152" eb="153">
      <t>マカナ</t>
    </rPh>
    <rPh sb="158" eb="160">
      <t>テキセイ</t>
    </rPh>
    <rPh sb="161" eb="163">
      <t>リョウキン</t>
    </rPh>
    <rPh sb="163" eb="165">
      <t>タイケイ</t>
    </rPh>
    <rPh sb="166" eb="168">
      <t>ケントウ</t>
    </rPh>
    <rPh sb="169" eb="171">
      <t>ヒツヨウ</t>
    </rPh>
    <rPh sb="176" eb="178">
      <t>オスイ</t>
    </rPh>
    <rPh sb="178" eb="180">
      <t>ショリ</t>
    </rPh>
    <rPh sb="180" eb="182">
      <t>ゲンカ</t>
    </rPh>
    <rPh sb="188" eb="190">
      <t>ルイジ</t>
    </rPh>
    <rPh sb="190" eb="192">
      <t>ダンタイ</t>
    </rPh>
    <rPh sb="193" eb="195">
      <t>ヘイキン</t>
    </rPh>
    <rPh sb="197" eb="199">
      <t>シタマワ</t>
    </rPh>
    <rPh sb="203" eb="206">
      <t>コウリツテキ</t>
    </rPh>
    <rPh sb="207" eb="209">
      <t>オスイ</t>
    </rPh>
    <rPh sb="209" eb="211">
      <t>ショリ</t>
    </rPh>
    <rPh sb="212" eb="213">
      <t>オコナ</t>
    </rPh>
    <rPh sb="219" eb="221">
      <t>シセツ</t>
    </rPh>
    <rPh sb="221" eb="224">
      <t>リヨウリツ</t>
    </rPh>
    <rPh sb="226" eb="228">
      <t>ヘイセイ</t>
    </rPh>
    <rPh sb="230" eb="232">
      <t>ネンド</t>
    </rPh>
    <rPh sb="233" eb="235">
      <t>ヒョウジ</t>
    </rPh>
    <rPh sb="255" eb="257">
      <t>ルイジ</t>
    </rPh>
    <rPh sb="257" eb="259">
      <t>ダンタイ</t>
    </rPh>
    <rPh sb="260" eb="261">
      <t>クラ</t>
    </rPh>
    <rPh sb="262" eb="265">
      <t>コウリツテキ</t>
    </rPh>
    <rPh sb="266" eb="268">
      <t>リヨウ</t>
    </rPh>
    <rPh sb="276" eb="279">
      <t>スイセンカ</t>
    </rPh>
    <rPh sb="279" eb="280">
      <t>リツ</t>
    </rPh>
    <rPh sb="281" eb="282">
      <t>ヤク</t>
    </rPh>
    <rPh sb="286" eb="287">
      <t>タカ</t>
    </rPh>
    <rPh sb="288" eb="289">
      <t>リツ</t>
    </rPh>
    <rPh sb="290" eb="291">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</si>
</sst>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32-4A7D-8D33-352991B414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0132-4A7D-8D33-352991B414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64.42</c:v>
                </c:pt>
                <c:pt idx="1">
                  <c:v>61.33</c:v>
                </c:pt>
                <c:pt idx="2">
                  <c:v>60.47</c:v>
                </c:pt>
                <c:pt idx="3">
                  <c:v>61.03</c:v>
                </c:pt>
                <c:pt idx="4" formatCode="#,##0.00;&quot;△&quot;#,##0.00">
                  <c:v>0</c:v>
                </c:pt>
              </c:numCache>
            </c:numRef>
          </c:val>
          <c:extLst>
            <c:ext xmlns:c16="http://schemas.microsoft.com/office/drawing/2014/chart" uri="{C3380CC4-5D6E-409C-BE32-E72D297353CC}">
              <c16:uniqueId val="{00000000-E988-4BAE-A25E-FB7FA97FF9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E988-4BAE-A25E-FB7FA97FF9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96.46</c:v>
                </c:pt>
                <c:pt idx="1">
                  <c:v>96.69</c:v>
                </c:pt>
                <c:pt idx="2">
                  <c:v>96.83</c:v>
                </c:pt>
                <c:pt idx="3">
                  <c:v>97.09</c:v>
                </c:pt>
                <c:pt idx="4">
                  <c:v>96.92</c:v>
                </c:pt>
              </c:numCache>
            </c:numRef>
          </c:val>
          <c:extLst>
            <c:ext xmlns:c16="http://schemas.microsoft.com/office/drawing/2014/chart" uri="{C3380CC4-5D6E-409C-BE32-E72D297353CC}">
              <c16:uniqueId val="{00000000-B402-4465-B88D-527EFA9283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B402-4465-B88D-527EFA9283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95.15</c:v>
                </c:pt>
                <c:pt idx="1">
                  <c:v>89.2</c:v>
                </c:pt>
                <c:pt idx="2">
                  <c:v>85.58</c:v>
                </c:pt>
                <c:pt idx="3">
                  <c:v>83.82</c:v>
                </c:pt>
                <c:pt idx="4">
                  <c:v>90.38</c:v>
                </c:pt>
              </c:numCache>
            </c:numRef>
          </c:val>
          <c:extLst>
            <c:ext xmlns:c16="http://schemas.microsoft.com/office/drawing/2014/chart" uri="{C3380CC4-5D6E-409C-BE32-E72D297353CC}">
              <c16:uniqueId val="{00000000-F299-45A6-9842-BE653924ED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9-45A6-9842-BE653924ED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FF-48A2-89CD-92D2B57C0F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FF-48A2-89CD-92D2B57C0F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C8-4FC5-8499-04D58608C2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8-4FC5-8499-04D58608C2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54-485D-91D0-EEB769F7D9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54-485D-91D0-EEB769F7D9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1C-4CDC-8D53-C0C3CD01C9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1C-4CDC-8D53-C0C3CD01C9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473.77</c:v>
                </c:pt>
                <c:pt idx="1">
                  <c:v>398.64</c:v>
                </c:pt>
                <c:pt idx="2">
                  <c:v>412.76</c:v>
                </c:pt>
                <c:pt idx="3">
                  <c:v>468.94</c:v>
                </c:pt>
                <c:pt idx="4">
                  <c:v>525.38</c:v>
                </c:pt>
              </c:numCache>
            </c:numRef>
          </c:val>
          <c:extLst>
            <c:ext xmlns:c16="http://schemas.microsoft.com/office/drawing/2014/chart" uri="{C3380CC4-5D6E-409C-BE32-E72D297353CC}">
              <c16:uniqueId val="{00000000-47B9-4E75-B7C9-11A275AC02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47B9-4E75-B7C9-11A275AC02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100.98</c:v>
                </c:pt>
                <c:pt idx="1">
                  <c:v>83.05</c:v>
                </c:pt>
                <c:pt idx="2">
                  <c:v>82.33</c:v>
                </c:pt>
                <c:pt idx="3">
                  <c:v>80.989999999999995</c:v>
                </c:pt>
                <c:pt idx="4">
                  <c:v>85.06</c:v>
                </c:pt>
              </c:numCache>
            </c:numRef>
          </c:val>
          <c:extLst>
            <c:ext xmlns:c16="http://schemas.microsoft.com/office/drawing/2014/chart" uri="{C3380CC4-5D6E-409C-BE32-E72D297353CC}">
              <c16:uniqueId val="{00000000-D9D0-4234-8085-8A734C1C7F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D9D0-4234-8085-8A734C1C7F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159.93</c:v>
                </c:pt>
                <c:pt idx="1">
                  <c:v>194.53</c:v>
                </c:pt>
                <c:pt idx="2">
                  <c:v>197.64</c:v>
                </c:pt>
                <c:pt idx="3">
                  <c:v>201.52</c:v>
                </c:pt>
                <c:pt idx="4">
                  <c:v>193.09</c:v>
                </c:pt>
              </c:numCache>
            </c:numRef>
          </c:val>
          <c:extLst>
            <c:ext xmlns:c16="http://schemas.microsoft.com/office/drawing/2014/chart" uri="{C3380CC4-5D6E-409C-BE32-E72D297353CC}">
              <c16:uniqueId val="{00000000-2E1D-48F4-9101-7DA16C1123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2E1D-48F4-9101-7DA16C1123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小清水町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4983</v>
      </c>
      <c r="AM8" s="66"/>
      <c r="AN8" s="66"/>
      <c r="AO8" s="66"/>
      <c r="AP8" s="66"/>
      <c r="AQ8" s="66"/>
      <c r="AR8" s="66"/>
      <c r="AS8" s="66"/>
      <c r="AT8" s="65">
        <f>データ!T6</f>
        <v>286.89</v>
      </c>
      <c r="AU8" s="65"/>
      <c r="AV8" s="65"/>
      <c r="AW8" s="65"/>
      <c r="AX8" s="65"/>
      <c r="AY8" s="65"/>
      <c r="AZ8" s="65"/>
      <c r="BA8" s="65"/>
      <c r="BB8" s="65">
        <f>データ!U6</f>
        <v>17.37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63.03</v>
      </c>
      <c r="Q10" s="65"/>
      <c r="R10" s="65"/>
      <c r="S10" s="65"/>
      <c r="T10" s="65"/>
      <c r="U10" s="65"/>
      <c r="V10" s="65"/>
      <c r="W10" s="65">
        <f>データ!Q6</f>
        <v>89.07</v>
      </c>
      <c r="X10" s="65"/>
      <c r="Y10" s="65"/>
      <c r="Z10" s="65"/>
      <c r="AA10" s="65"/>
      <c r="AB10" s="65"/>
      <c r="AC10" s="65"/>
      <c r="AD10" s="66">
        <f>データ!R6</f>
        <v>3050</v>
      </c>
      <c r="AE10" s="66"/>
      <c r="AF10" s="66"/>
      <c r="AG10" s="66"/>
      <c r="AH10" s="66"/>
      <c r="AI10" s="66"/>
      <c r="AJ10" s="66"/>
      <c r="AK10" s="2"/>
      <c r="AL10" s="66">
        <f>データ!V6</f>
        <v>3115</v>
      </c>
      <c r="AM10" s="66"/>
      <c r="AN10" s="66"/>
      <c r="AO10" s="66"/>
      <c r="AP10" s="66"/>
      <c r="AQ10" s="66"/>
      <c r="AR10" s="66"/>
      <c r="AS10" s="66"/>
      <c r="AT10" s="65">
        <f>データ!W6</f>
        <v>3.09</v>
      </c>
      <c r="AU10" s="65"/>
      <c r="AV10" s="65"/>
      <c r="AW10" s="65"/>
      <c r="AX10" s="65"/>
      <c r="AY10" s="65"/>
      <c r="AZ10" s="65"/>
      <c r="BA10" s="65"/>
      <c r="BB10" s="65">
        <f>データ!X6</f>
        <v>1008.09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0uGFODQ4+ieITI4uNmcy2w6/+OlN+5TvHqm2/1mGJ+/BaTpMni/Zuigbqrd3YYeudh90pGnkznPhYlYreBYdfw==" saltValue="cqK3eZxz7oAwApviaVf3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15474</v>
      </c>
      <c r="D6" s="32">
        <f t="shared" si="3"/>
        <v>47</v>
      </c>
      <c r="E6" s="32">
        <f t="shared" si="3"/>
        <v>17</v>
      </c>
      <c r="F6" s="32">
        <f t="shared" si="3"/>
        <v>5</v>
      </c>
      <c r="G6" s="32">
        <f t="shared" si="3"/>
        <v>0</v>
      </c>
      <c r="H6" s="32" t="str">
        <f t="shared" si="3"/>
        <v>北海道　小清水町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63.03</v>
      </c>
      <c r="Q6" s="33">
        <f t="shared" si="3"/>
        <v>89.07</v>
      </c>
      <c r="R6" s="33">
        <f t="shared" si="3"/>
        <v>3050</v>
      </c>
      <c r="S6" s="33">
        <f t="shared" si="3"/>
        <v>4983</v>
      </c>
      <c r="T6" s="33">
        <f t="shared" si="3"/>
        <v>286.89</v>
      </c>
      <c r="U6" s="33">
        <f t="shared" si="3"/>
        <v>17.37</v>
      </c>
      <c r="V6" s="33">
        <f t="shared" si="3"/>
        <v>3115</v>
      </c>
      <c r="W6" s="33">
        <f t="shared" si="3"/>
        <v>3.09</v>
      </c>
      <c r="X6" s="33">
        <f t="shared" si="3"/>
        <v>1008.09</v>
      </c>
      <c r="Y6" s="34">
        <f>IF(Y7="",NA(),Y7)</f>
        <v>95.15</v>
      </c>
      <c r="Z6" s="34">
        <f t="shared" ref="Z6:AH6" si="4">IF(Z7="",NA(),Z7)</f>
        <v>89.2</v>
      </c>
      <c r="AA6" s="34">
        <f t="shared" si="4"/>
        <v>85.58</v>
      </c>
      <c r="AB6" s="34">
        <f t="shared" si="4"/>
        <v>83.82</v>
      </c>
      <c r="AC6" s="34">
        <f t="shared" si="4"/>
        <v>90.38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473.77</v>
      </c>
      <c r="BG6" s="34">
        <f t="shared" ref="BG6:BO6" si="7">IF(BG7="",NA(),BG7)</f>
        <v>398.64</v>
      </c>
      <c r="BH6" s="34">
        <f t="shared" si="7"/>
        <v>412.76</v>
      </c>
      <c r="BI6" s="34">
        <f t="shared" si="7"/>
        <v>468.94</v>
      </c>
      <c r="BJ6" s="34">
        <f t="shared" si="7"/>
        <v>525.38</v>
      </c>
      <c r="BK6" s="34">
        <f t="shared" si="7"/>
        <v>1126.77</v>
      </c>
      <c r="BL6" s="34">
        <f t="shared" si="7"/>
        <v>1044.8</v>
      </c>
      <c r="BM6" s="34">
        <f t="shared" si="7"/>
        <v>1081.8</v>
      </c>
      <c r="BN6" s="34">
        <f t="shared" si="7"/>
        <v>974.93</v>
      </c>
      <c r="BO6" s="34">
        <f t="shared" si="7"/>
        <v>855.8</v>
      </c>
      <c r="BP6" s="33" t="str">
        <f>IF(BP7="","",IF(BP7="-","【-】","【"&amp;SUBSTITUTE(TEXT(BP7,"#,##0.00"),"-","△")&amp;"】"))</f>
        <v>【814.89】</v>
      </c>
      <c r="BQ6" s="34">
        <f>IF(BQ7="",NA(),BQ7)</f>
        <v>100.98</v>
      </c>
      <c r="BR6" s="34">
        <f t="shared" ref="BR6:BZ6" si="8">IF(BR7="",NA(),BR7)</f>
        <v>83.05</v>
      </c>
      <c r="BS6" s="34">
        <f t="shared" si="8"/>
        <v>82.33</v>
      </c>
      <c r="BT6" s="34">
        <f t="shared" si="8"/>
        <v>80.989999999999995</v>
      </c>
      <c r="BU6" s="34">
        <f t="shared" si="8"/>
        <v>85.06</v>
      </c>
      <c r="BV6" s="34">
        <f t="shared" si="8"/>
        <v>50.9</v>
      </c>
      <c r="BW6" s="34">
        <f t="shared" si="8"/>
        <v>50.82</v>
      </c>
      <c r="BX6" s="34">
        <f t="shared" si="8"/>
        <v>52.19</v>
      </c>
      <c r="BY6" s="34">
        <f t="shared" si="8"/>
        <v>55.32</v>
      </c>
      <c r="BZ6" s="34">
        <f t="shared" si="8"/>
        <v>59.8</v>
      </c>
      <c r="CA6" s="33" t="str">
        <f>IF(CA7="","",IF(CA7="-","【-】","【"&amp;SUBSTITUTE(TEXT(CA7,"#,##0.00"),"-","△")&amp;"】"))</f>
        <v>【60.64】</v>
      </c>
      <c r="CB6" s="34">
        <f>IF(CB7="",NA(),CB7)</f>
        <v>159.93</v>
      </c>
      <c r="CC6" s="34">
        <f t="shared" ref="CC6:CK6" si="9">IF(CC7="",NA(),CC7)</f>
        <v>194.53</v>
      </c>
      <c r="CD6" s="34">
        <f t="shared" si="9"/>
        <v>197.64</v>
      </c>
      <c r="CE6" s="34">
        <f t="shared" si="9"/>
        <v>201.52</v>
      </c>
      <c r="CF6" s="34">
        <f t="shared" si="9"/>
        <v>193.09</v>
      </c>
      <c r="CG6" s="34">
        <f t="shared" si="9"/>
        <v>293.27</v>
      </c>
      <c r="CH6" s="34">
        <f t="shared" si="9"/>
        <v>300.52</v>
      </c>
      <c r="CI6" s="34">
        <f t="shared" si="9"/>
        <v>296.14</v>
      </c>
      <c r="CJ6" s="34">
        <f t="shared" si="9"/>
        <v>283.17</v>
      </c>
      <c r="CK6" s="34">
        <f t="shared" si="9"/>
        <v>263.76</v>
      </c>
      <c r="CL6" s="33" t="str">
        <f>IF(CL7="","",IF(CL7="-","【-】","【"&amp;SUBSTITUTE(TEXT(CL7,"#,##0.00"),"-","△")&amp;"】"))</f>
        <v>【255.52】</v>
      </c>
      <c r="CM6" s="34">
        <f>IF(CM7="",NA(),CM7)</f>
        <v>64.42</v>
      </c>
      <c r="CN6" s="34">
        <f t="shared" ref="CN6:CV6" si="10">IF(CN7="",NA(),CN7)</f>
        <v>61.33</v>
      </c>
      <c r="CO6" s="34">
        <f t="shared" si="10"/>
        <v>60.47</v>
      </c>
      <c r="CP6" s="34">
        <f t="shared" si="10"/>
        <v>61.03</v>
      </c>
      <c r="CQ6" s="33">
        <f t="shared" si="10"/>
        <v>0</v>
      </c>
      <c r="CR6" s="34">
        <f t="shared" si="10"/>
        <v>53.78</v>
      </c>
      <c r="CS6" s="34">
        <f t="shared" si="10"/>
        <v>53.24</v>
      </c>
      <c r="CT6" s="34">
        <f t="shared" si="10"/>
        <v>52.31</v>
      </c>
      <c r="CU6" s="34">
        <f t="shared" si="10"/>
        <v>60.65</v>
      </c>
      <c r="CV6" s="34">
        <f t="shared" si="10"/>
        <v>51.75</v>
      </c>
      <c r="CW6" s="33" t="str">
        <f>IF(CW7="","",IF(CW7="-","【-】","【"&amp;SUBSTITUTE(TEXT(CW7,"#,##0.00"),"-","△")&amp;"】"))</f>
        <v>【52.49】</v>
      </c>
      <c r="CX6" s="34">
        <f>IF(CX7="",NA(),CX7)</f>
        <v>96.46</v>
      </c>
      <c r="CY6" s="34">
        <f t="shared" ref="CY6:DG6" si="11">IF(CY7="",NA(),CY7)</f>
        <v>96.69</v>
      </c>
      <c r="CZ6" s="34">
        <f t="shared" si="11"/>
        <v>96.83</v>
      </c>
      <c r="DA6" s="34">
        <f t="shared" si="11"/>
        <v>97.09</v>
      </c>
      <c r="DB6" s="34">
        <f t="shared" si="11"/>
        <v>96.92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15474</v>
      </c>
      <c r="D7" s="36">
        <v>47</v>
      </c>
      <c r="E7" s="36">
        <v>17</v>
      </c>
      <c r="F7" s="36">
        <v>5</v>
      </c>
      <c r="G7" s="36">
        <v>0</v>
      </c>
      <c r="H7" s="36" t="s">
        <v>110</v>
      </c>
      <c r="I7" s="36" t="s">
        <v>111</v>
      </c>
      <c r="J7" s="36" t="s">
        <v>112</v>
      </c>
      <c r="K7" s="36" t="s">
        <v>113</v>
      </c>
      <c r="L7" s="36" t="s">
        <v>114</v>
      </c>
      <c r="M7" s="36" t="s">
        <v>115</v>
      </c>
      <c r="N7" s="37" t="s">
        <v>116</v>
      </c>
      <c r="O7" s="37" t="s">
        <v>117</v>
      </c>
      <c r="P7" s="37">
        <v>63.03</v>
      </c>
      <c r="Q7" s="37">
        <v>89.07</v>
      </c>
      <c r="R7" s="37">
        <v>3050</v>
      </c>
      <c r="S7" s="37">
        <v>4983</v>
      </c>
      <c r="T7" s="37">
        <v>286.89</v>
      </c>
      <c r="U7" s="37">
        <v>17.37</v>
      </c>
      <c r="V7" s="37">
        <v>3115</v>
      </c>
      <c r="W7" s="37">
        <v>3.09</v>
      </c>
      <c r="X7" s="37">
        <v>1008.09</v>
      </c>
      <c r="Y7" s="37">
        <v>95.15</v>
      </c>
      <c r="Z7" s="37">
        <v>89.2</v>
      </c>
      <c r="AA7" s="37">
        <v>85.58</v>
      </c>
      <c r="AB7" s="37">
        <v>83.82</v>
      </c>
      <c r="AC7" s="37">
        <v>90.38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473.77</v>
      </c>
      <c r="BG7" s="37">
        <v>398.64</v>
      </c>
      <c r="BH7" s="37">
        <v>412.76</v>
      </c>
      <c r="BI7" s="37">
        <v>468.94</v>
      </c>
      <c r="BJ7" s="37">
        <v>525.38</v>
      </c>
      <c r="BK7" s="37">
        <v>1126.77</v>
      </c>
      <c r="BL7" s="37">
        <v>1044.8</v>
      </c>
      <c r="BM7" s="37">
        <v>1081.8</v>
      </c>
      <c r="BN7" s="37">
        <v>974.93</v>
      </c>
      <c r="BO7" s="37">
        <v>855.8</v>
      </c>
      <c r="BP7" s="37">
        <v>814.89</v>
      </c>
      <c r="BQ7" s="37">
        <v>100.98</v>
      </c>
      <c r="BR7" s="37">
        <v>83.05</v>
      </c>
      <c r="BS7" s="37">
        <v>82.33</v>
      </c>
      <c r="BT7" s="37">
        <v>80.989999999999995</v>
      </c>
      <c r="BU7" s="37">
        <v>85.06</v>
      </c>
      <c r="BV7" s="37">
        <v>50.9</v>
      </c>
      <c r="BW7" s="37">
        <v>50.82</v>
      </c>
      <c r="BX7" s="37">
        <v>52.19</v>
      </c>
      <c r="BY7" s="37">
        <v>55.32</v>
      </c>
      <c r="BZ7" s="37">
        <v>59.8</v>
      </c>
      <c r="CA7" s="37">
        <v>60.64</v>
      </c>
      <c r="CB7" s="37">
        <v>159.93</v>
      </c>
      <c r="CC7" s="37">
        <v>194.53</v>
      </c>
      <c r="CD7" s="37">
        <v>197.64</v>
      </c>
      <c r="CE7" s="37">
        <v>201.52</v>
      </c>
      <c r="CF7" s="37">
        <v>193.09</v>
      </c>
      <c r="CG7" s="37">
        <v>293.27</v>
      </c>
      <c r="CH7" s="37">
        <v>300.52</v>
      </c>
      <c r="CI7" s="37">
        <v>296.14</v>
      </c>
      <c r="CJ7" s="37">
        <v>283.17</v>
      </c>
      <c r="CK7" s="37">
        <v>263.76</v>
      </c>
      <c r="CL7" s="37">
        <v>255.52</v>
      </c>
      <c r="CM7" s="37">
        <v>64.42</v>
      </c>
      <c r="CN7" s="37">
        <v>61.33</v>
      </c>
      <c r="CO7" s="37">
        <v>60.47</v>
      </c>
      <c r="CP7" s="37">
        <v>61.03</v>
      </c>
      <c r="CQ7" s="37">
        <v>0</v>
      </c>
      <c r="CR7" s="37">
        <v>53.78</v>
      </c>
      <c r="CS7" s="37">
        <v>53.24</v>
      </c>
      <c r="CT7" s="37">
        <v>52.31</v>
      </c>
      <c r="CU7" s="37">
        <v>60.65</v>
      </c>
      <c r="CV7" s="37">
        <v>51.75</v>
      </c>
      <c r="CW7" s="37">
        <v>52.49</v>
      </c>
      <c r="CX7" s="37">
        <v>96.46</v>
      </c>
      <c r="CY7" s="37">
        <v>96.69</v>
      </c>
      <c r="CZ7" s="37">
        <v>96.83</v>
      </c>
      <c r="DA7" s="37">
        <v>97.09</v>
      </c>
      <c r="DB7" s="37">
        <v>96.92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裕幸</cp:lastModifiedBy>
  <dcterms:created xsi:type="dcterms:W3CDTF">2018-12-03T09:18:51Z</dcterms:created>
  <dcterms:modified xsi:type="dcterms:W3CDTF">2019-02-20T00:31:00Z</dcterms:modified>
  <cp:category/>
</cp:coreProperties>
</file>